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外籍非居民个人" sheetId="1" r:id="rId1"/>
  </sheets>
  <definedNames/>
  <calcPr fullCalcOnLoad="1"/>
</workbook>
</file>

<file path=xl/sharedStrings.xml><?xml version="1.0" encoding="utf-8"?>
<sst xmlns="http://schemas.openxmlformats.org/spreadsheetml/2006/main" count="38" uniqueCount="31">
  <si>
    <t>已知应发计算实发</t>
  </si>
  <si>
    <t>应发金额所在区间</t>
  </si>
  <si>
    <t>应发金额</t>
  </si>
  <si>
    <t>应缴增值税</t>
  </si>
  <si>
    <t>个人所得税应纳税所得额</t>
  </si>
  <si>
    <t>个人所得税税率</t>
  </si>
  <si>
    <t>速算扣除数</t>
  </si>
  <si>
    <t>应缴个人所得税</t>
  </si>
  <si>
    <t>实发金额</t>
  </si>
  <si>
    <t>0-3989.36元</t>
  </si>
  <si>
    <t>3989.36-15957.45元</t>
  </si>
  <si>
    <t>15957.45-33244.68元</t>
  </si>
  <si>
    <t>33244.68-46542.55元</t>
  </si>
  <si>
    <t>46542.55-73138.30元</t>
  </si>
  <si>
    <t>73138.30-106382.98元</t>
  </si>
  <si>
    <t>106382.98元及以上</t>
  </si>
  <si>
    <t>本表使用说明：在蓝色应发金额对应格中输入数字，即可计算出实发金额、应缴个人所得税税额、应缴增值税税额</t>
  </si>
  <si>
    <t>已知实发计算应发</t>
  </si>
  <si>
    <t>实发金额所在区间</t>
  </si>
  <si>
    <t>0-3660元</t>
  </si>
  <si>
    <t>3660-14010元</t>
  </si>
  <si>
    <t>14010-27660元</t>
  </si>
  <si>
    <t>27660-37660元</t>
  </si>
  <si>
    <t>37660-56660元</t>
  </si>
  <si>
    <t>56660-79160元</t>
  </si>
  <si>
    <t>79160元以上</t>
  </si>
  <si>
    <t>本表使用说明：在蓝色实发金额对应格中输入数字，即可以计算出应发金额、应缴个人所得税税额、应缴增值税税额</t>
  </si>
  <si>
    <t>1.依据《关于全面推开营业税改征增值税试点的通知》（财税〔2016〕36号）相关规定，校外外籍人员取得劳务报酬，适用6%增值税税率。</t>
  </si>
  <si>
    <t>外籍非居民个人提供劳务缴纳增值税与个人所得税计算表</t>
  </si>
  <si>
    <t>2.按照《中华人民共和国个人所得税法》规定，在中国境内无住所又不居住，或者无住所而一个纳税年度内在中国境内居住累计不满一百八十三天的个人，为非居民个人。</t>
  </si>
  <si>
    <t>备注: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</si>
</sst>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_ "/>
    <numFmt numFmtId="179" formatCode="0.00_);[Red]\(0.00\)"/>
    <numFmt numFmtId="180" formatCode="0_);[Red]\(0\)"/>
    <numFmt numFmtId="181" formatCode="#,##0.00_);[Red]\(#,##0.00\)"/>
    <numFmt numFmtId="182" formatCode="&quot;Yes&quot;;&quot;Yes&quot;;&quot;No&quot;"/>
    <numFmt numFmtId="183" formatCode="&quot;True&quot;;&quot;True&quot;;&quot;False&quot;"/>
    <numFmt numFmtId="184" formatCode="&quot;On&quot;;&quot;On&quot;;&quot;Off&quot;"/>
    <numFmt numFmtId="185" formatCode="[$€-2]\ #,##0.00_);[Red]\([$€-2]\ #,##0.00\)"/>
  </numFmts>
  <fonts count="48">
    <font>
      <sz val="12"/>
      <name val="宋体"/>
      <family val="0"/>
    </font>
    <font>
      <sz val="11"/>
      <name val="宋体"/>
      <family val="0"/>
    </font>
    <font>
      <sz val="12"/>
      <color indexed="10"/>
      <name val="宋体"/>
      <family val="0"/>
    </font>
    <font>
      <b/>
      <sz val="18"/>
      <name val="宋体"/>
      <family val="0"/>
    </font>
    <font>
      <b/>
      <sz val="15"/>
      <name val="宋体"/>
      <family val="0"/>
    </font>
    <font>
      <b/>
      <sz val="12"/>
      <color indexed="10"/>
      <name val="宋体"/>
      <family val="0"/>
    </font>
    <font>
      <b/>
      <sz val="12"/>
      <name val="宋体"/>
      <family val="0"/>
    </font>
    <font>
      <b/>
      <sz val="12"/>
      <color indexed="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52"/>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31">
    <xf numFmtId="0" fontId="0" fillId="0" borderId="0" xfId="0" applyAlignment="1">
      <alignment vertical="center"/>
    </xf>
    <xf numFmtId="176" fontId="0" fillId="0" borderId="0" xfId="0" applyNumberFormat="1" applyAlignment="1">
      <alignment vertical="center"/>
    </xf>
    <xf numFmtId="0" fontId="2" fillId="0" borderId="0" xfId="0" applyFont="1" applyAlignment="1">
      <alignment vertical="center"/>
    </xf>
    <xf numFmtId="177" fontId="0" fillId="0" borderId="0" xfId="0" applyNumberFormat="1" applyAlignment="1">
      <alignment vertical="center"/>
    </xf>
    <xf numFmtId="0" fontId="0" fillId="0" borderId="10" xfId="0" applyBorder="1" applyAlignment="1" applyProtection="1">
      <alignment horizontal="center" vertical="center"/>
      <protection/>
    </xf>
    <xf numFmtId="0" fontId="5" fillId="33" borderId="10" xfId="0" applyFont="1" applyFill="1" applyBorder="1" applyAlignment="1" applyProtection="1">
      <alignment horizontal="center" vertical="center"/>
      <protection/>
    </xf>
    <xf numFmtId="177" fontId="0" fillId="0" borderId="10" xfId="0" applyNumberFormat="1" applyBorder="1" applyAlignment="1" applyProtection="1">
      <alignment horizontal="center" vertical="center"/>
      <protection hidden="1"/>
    </xf>
    <xf numFmtId="178" fontId="0" fillId="0" borderId="10" xfId="0" applyNumberFormat="1" applyBorder="1" applyAlignment="1" applyProtection="1">
      <alignment horizontal="center" vertical="center"/>
      <protection/>
    </xf>
    <xf numFmtId="176" fontId="0" fillId="0" borderId="10" xfId="0" applyNumberFormat="1" applyBorder="1" applyAlignment="1" applyProtection="1">
      <alignment horizontal="center" vertical="center"/>
      <protection/>
    </xf>
    <xf numFmtId="176" fontId="6" fillId="34" borderId="10" xfId="0" applyNumberFormat="1" applyFont="1" applyFill="1" applyBorder="1" applyAlignment="1" applyProtection="1">
      <alignment horizontal="center" vertical="center"/>
      <protection/>
    </xf>
    <xf numFmtId="179" fontId="7" fillId="0" borderId="10" xfId="0" applyNumberFormat="1" applyFont="1" applyBorder="1" applyAlignment="1" applyProtection="1">
      <alignment horizontal="center" vertical="center"/>
      <protection locked="0"/>
    </xf>
    <xf numFmtId="179" fontId="0" fillId="0" borderId="10" xfId="0" applyNumberFormat="1" applyBorder="1" applyAlignment="1" applyProtection="1">
      <alignment horizontal="center" vertical="center"/>
      <protection/>
    </xf>
    <xf numFmtId="179" fontId="0" fillId="0" borderId="10" xfId="0" applyNumberFormat="1" applyBorder="1" applyAlignment="1" applyProtection="1">
      <alignment horizontal="center" vertical="center"/>
      <protection hidden="1"/>
    </xf>
    <xf numFmtId="180" fontId="0" fillId="0" borderId="10" xfId="0" applyNumberFormat="1" applyBorder="1" applyAlignment="1" applyProtection="1">
      <alignment horizontal="center" vertical="center"/>
      <protection/>
    </xf>
    <xf numFmtId="179" fontId="5" fillId="0" borderId="10" xfId="0" applyNumberFormat="1"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0" xfId="0" applyBorder="1" applyAlignment="1">
      <alignment horizontal="center" vertical="center"/>
    </xf>
    <xf numFmtId="0" fontId="6" fillId="34" borderId="10" xfId="0" applyFont="1" applyFill="1" applyBorder="1" applyAlignment="1" applyProtection="1">
      <alignment horizontal="center" vertical="center"/>
      <protection/>
    </xf>
    <xf numFmtId="176" fontId="0" fillId="0" borderId="10" xfId="0" applyNumberFormat="1" applyBorder="1" applyAlignment="1">
      <alignment horizontal="center" vertical="center"/>
    </xf>
    <xf numFmtId="179" fontId="5" fillId="33" borderId="10" xfId="0" applyNumberFormat="1" applyFont="1" applyFill="1" applyBorder="1" applyAlignment="1">
      <alignment horizontal="center" vertical="center"/>
    </xf>
    <xf numFmtId="179" fontId="0" fillId="0" borderId="10" xfId="0" applyNumberFormat="1" applyBorder="1" applyAlignment="1">
      <alignment horizontal="center" vertical="center"/>
    </xf>
    <xf numFmtId="177" fontId="0" fillId="0" borderId="10" xfId="0" applyNumberFormat="1" applyBorder="1" applyAlignment="1">
      <alignment horizontal="center" vertical="center"/>
    </xf>
    <xf numFmtId="179" fontId="0" fillId="0" borderId="10" xfId="0" applyNumberFormat="1" applyFont="1" applyBorder="1" applyAlignment="1">
      <alignment horizontal="center" vertical="center"/>
    </xf>
    <xf numFmtId="179" fontId="47"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0" fillId="0" borderId="0" xfId="0" applyFont="1" applyFill="1" applyAlignment="1">
      <alignment horizontal="left" vertical="center" wrapText="1"/>
    </xf>
    <xf numFmtId="0" fontId="3" fillId="0" borderId="0" xfId="0" applyFont="1" applyAlignment="1">
      <alignment horizontal="center" vertical="center"/>
    </xf>
    <xf numFmtId="176" fontId="4" fillId="0" borderId="0" xfId="0" applyNumberFormat="1" applyFont="1" applyBorder="1" applyAlignment="1">
      <alignment horizontal="center" vertical="center" wrapText="1"/>
    </xf>
    <xf numFmtId="0" fontId="6" fillId="0" borderId="11" xfId="0" applyFont="1" applyBorder="1" applyAlignment="1">
      <alignment horizontal="left" vertical="center"/>
    </xf>
    <xf numFmtId="0" fontId="4" fillId="0" borderId="0" xfId="0" applyFont="1" applyAlignment="1">
      <alignment horizontal="center" vertical="center"/>
    </xf>
    <xf numFmtId="176" fontId="6" fillId="0" borderId="11" xfId="0" applyNumberFormat="1" applyFont="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workbookViewId="0" topLeftCell="A1">
      <selection activeCell="B9" sqref="B9"/>
    </sheetView>
  </sheetViews>
  <sheetFormatPr defaultColWidth="9.00390625" defaultRowHeight="14.25"/>
  <cols>
    <col min="1" max="1" width="23.375" style="0" customWidth="1"/>
    <col min="2" max="2" width="14.75390625" style="0" customWidth="1"/>
    <col min="3" max="3" width="14.25390625" style="1" customWidth="1"/>
    <col min="4" max="4" width="22.875" style="1" customWidth="1"/>
    <col min="5" max="5" width="22.625" style="0" customWidth="1"/>
    <col min="6" max="6" width="16.50390625" style="2" customWidth="1"/>
    <col min="7" max="7" width="18.375" style="3" customWidth="1"/>
    <col min="8" max="8" width="18.25390625" style="0" customWidth="1"/>
    <col min="9" max="9" width="9.50390625" style="0" bestFit="1" customWidth="1"/>
  </cols>
  <sheetData>
    <row r="1" spans="1:8" ht="14.25">
      <c r="A1" s="26" t="s">
        <v>28</v>
      </c>
      <c r="B1" s="26"/>
      <c r="C1" s="26"/>
      <c r="D1" s="26"/>
      <c r="E1" s="26"/>
      <c r="F1" s="26"/>
      <c r="G1" s="26"/>
      <c r="H1" s="26"/>
    </row>
    <row r="2" spans="1:8" ht="14.25">
      <c r="A2" s="26"/>
      <c r="B2" s="26"/>
      <c r="C2" s="26"/>
      <c r="D2" s="26"/>
      <c r="E2" s="26"/>
      <c r="F2" s="26"/>
      <c r="G2" s="26"/>
      <c r="H2" s="26"/>
    </row>
    <row r="3" spans="1:8" ht="26.25" customHeight="1">
      <c r="A3" s="29" t="s">
        <v>0</v>
      </c>
      <c r="B3" s="29"/>
      <c r="C3" s="29"/>
      <c r="D3" s="29"/>
      <c r="E3" s="29"/>
      <c r="F3" s="29"/>
      <c r="G3" s="29"/>
      <c r="H3" s="29"/>
    </row>
    <row r="4" spans="1:8" ht="18" customHeight="1">
      <c r="A4" s="4" t="s">
        <v>1</v>
      </c>
      <c r="B4" s="5" t="s">
        <v>2</v>
      </c>
      <c r="C4" s="4" t="s">
        <v>3</v>
      </c>
      <c r="D4" s="6" t="s">
        <v>4</v>
      </c>
      <c r="E4" s="7" t="s">
        <v>5</v>
      </c>
      <c r="F4" s="4" t="s">
        <v>6</v>
      </c>
      <c r="G4" s="8" t="s">
        <v>7</v>
      </c>
      <c r="H4" s="9" t="s">
        <v>8</v>
      </c>
    </row>
    <row r="5" spans="1:8" ht="18" customHeight="1">
      <c r="A5" s="4" t="s">
        <v>9</v>
      </c>
      <c r="B5" s="10">
        <v>3000</v>
      </c>
      <c r="C5" s="11">
        <f>B5*0.06</f>
        <v>180</v>
      </c>
      <c r="D5" s="12">
        <f>(B5-C5)*0.8</f>
        <v>2256</v>
      </c>
      <c r="E5" s="8">
        <v>0.03</v>
      </c>
      <c r="F5" s="13">
        <v>0</v>
      </c>
      <c r="G5" s="11">
        <f aca="true" t="shared" si="0" ref="G5:G11">D5*E5-F5</f>
        <v>67.67999999999999</v>
      </c>
      <c r="H5" s="14">
        <f>B5-C5-G5</f>
        <v>2752.32</v>
      </c>
    </row>
    <row r="6" spans="1:8" ht="18" customHeight="1">
      <c r="A6" s="15" t="s">
        <v>10</v>
      </c>
      <c r="B6" s="10">
        <v>5000</v>
      </c>
      <c r="C6" s="11">
        <f aca="true" t="shared" si="1" ref="C6:C11">B6*0.06</f>
        <v>300</v>
      </c>
      <c r="D6" s="12">
        <f aca="true" t="shared" si="2" ref="D6:D11">(B6-C6)*0.8</f>
        <v>3760</v>
      </c>
      <c r="E6" s="8">
        <v>0.1</v>
      </c>
      <c r="F6" s="13">
        <v>210</v>
      </c>
      <c r="G6" s="11">
        <f t="shared" si="0"/>
        <v>166</v>
      </c>
      <c r="H6" s="14">
        <f aca="true" t="shared" si="3" ref="H6:H11">B6-C6-G6</f>
        <v>4534</v>
      </c>
    </row>
    <row r="7" spans="1:8" ht="18" customHeight="1">
      <c r="A7" s="15" t="s">
        <v>11</v>
      </c>
      <c r="B7" s="10">
        <v>33244.68</v>
      </c>
      <c r="C7" s="11">
        <f t="shared" si="1"/>
        <v>1994.6807999999999</v>
      </c>
      <c r="D7" s="12">
        <f t="shared" si="2"/>
        <v>24999.99936</v>
      </c>
      <c r="E7" s="8">
        <v>0.2</v>
      </c>
      <c r="F7" s="13">
        <v>1410</v>
      </c>
      <c r="G7" s="11">
        <f t="shared" si="0"/>
        <v>3589.9998720000003</v>
      </c>
      <c r="H7" s="14">
        <f t="shared" si="3"/>
        <v>27659.999328</v>
      </c>
    </row>
    <row r="8" spans="1:8" ht="18" customHeight="1">
      <c r="A8" s="15" t="s">
        <v>12</v>
      </c>
      <c r="B8" s="10">
        <v>46542.55</v>
      </c>
      <c r="C8" s="11">
        <f t="shared" si="1"/>
        <v>2792.553</v>
      </c>
      <c r="D8" s="12">
        <f t="shared" si="2"/>
        <v>34999.9976</v>
      </c>
      <c r="E8" s="8">
        <v>0.25</v>
      </c>
      <c r="F8" s="13">
        <v>2660</v>
      </c>
      <c r="G8" s="11">
        <f t="shared" si="0"/>
        <v>6089.999400000001</v>
      </c>
      <c r="H8" s="14">
        <f t="shared" si="3"/>
        <v>37659.9976</v>
      </c>
    </row>
    <row r="9" spans="1:8" ht="18" customHeight="1">
      <c r="A9" s="15" t="s">
        <v>13</v>
      </c>
      <c r="B9" s="10">
        <v>70000</v>
      </c>
      <c r="C9" s="11">
        <f t="shared" si="1"/>
        <v>4200</v>
      </c>
      <c r="D9" s="12">
        <f t="shared" si="2"/>
        <v>52640</v>
      </c>
      <c r="E9" s="8">
        <v>0.3</v>
      </c>
      <c r="F9" s="13">
        <v>4410</v>
      </c>
      <c r="G9" s="11">
        <f t="shared" si="0"/>
        <v>11382</v>
      </c>
      <c r="H9" s="14">
        <f t="shared" si="3"/>
        <v>54418</v>
      </c>
    </row>
    <row r="10" spans="1:8" ht="18" customHeight="1">
      <c r="A10" s="15" t="s">
        <v>14</v>
      </c>
      <c r="B10" s="10">
        <v>77813.55</v>
      </c>
      <c r="C10" s="11">
        <f t="shared" si="1"/>
        <v>4668.813</v>
      </c>
      <c r="D10" s="12">
        <f t="shared" si="2"/>
        <v>58515.78960000001</v>
      </c>
      <c r="E10" s="8">
        <v>0.35</v>
      </c>
      <c r="F10" s="13">
        <v>7160</v>
      </c>
      <c r="G10" s="11">
        <f t="shared" si="0"/>
        <v>13320.526360000003</v>
      </c>
      <c r="H10" s="14">
        <f t="shared" si="3"/>
        <v>59824.210640000005</v>
      </c>
    </row>
    <row r="11" spans="1:8" ht="18" customHeight="1">
      <c r="A11" s="15" t="s">
        <v>15</v>
      </c>
      <c r="B11" s="10">
        <v>110000</v>
      </c>
      <c r="C11" s="11">
        <f t="shared" si="1"/>
        <v>6600</v>
      </c>
      <c r="D11" s="12">
        <f t="shared" si="2"/>
        <v>82720</v>
      </c>
      <c r="E11" s="8">
        <v>0.45</v>
      </c>
      <c r="F11" s="13">
        <v>15160</v>
      </c>
      <c r="G11" s="11">
        <f t="shared" si="0"/>
        <v>22064</v>
      </c>
      <c r="H11" s="14">
        <f t="shared" si="3"/>
        <v>81336</v>
      </c>
    </row>
    <row r="12" spans="1:8" ht="31.5" customHeight="1">
      <c r="A12" s="30" t="s">
        <v>16</v>
      </c>
      <c r="B12" s="30"/>
      <c r="C12" s="30"/>
      <c r="D12" s="30"/>
      <c r="E12" s="30"/>
      <c r="F12" s="30"/>
      <c r="G12" s="30"/>
      <c r="H12" s="30"/>
    </row>
    <row r="13" spans="1:8" ht="28.5" customHeight="1">
      <c r="A13" s="27" t="s">
        <v>17</v>
      </c>
      <c r="B13" s="27"/>
      <c r="C13" s="27"/>
      <c r="D13" s="27"/>
      <c r="E13" s="27"/>
      <c r="F13" s="27"/>
      <c r="G13" s="27"/>
      <c r="H13" s="27"/>
    </row>
    <row r="14" spans="1:8" ht="18" customHeight="1">
      <c r="A14" s="16" t="s">
        <v>18</v>
      </c>
      <c r="B14" s="17" t="s">
        <v>8</v>
      </c>
      <c r="C14" s="16" t="s">
        <v>5</v>
      </c>
      <c r="D14" s="16" t="s">
        <v>6</v>
      </c>
      <c r="E14" s="6" t="s">
        <v>4</v>
      </c>
      <c r="F14" s="18" t="s">
        <v>7</v>
      </c>
      <c r="G14" s="19" t="s">
        <v>2</v>
      </c>
      <c r="H14" s="16" t="s">
        <v>3</v>
      </c>
    </row>
    <row r="15" spans="1:8" ht="18" customHeight="1">
      <c r="A15" s="16" t="s">
        <v>19</v>
      </c>
      <c r="B15" s="10">
        <v>2752.32</v>
      </c>
      <c r="C15" s="20">
        <v>0.03</v>
      </c>
      <c r="D15" s="21">
        <v>0</v>
      </c>
      <c r="E15" s="22">
        <f>(B15-D15)/(1.25-C15)</f>
        <v>2256</v>
      </c>
      <c r="F15" s="20">
        <f aca="true" t="shared" si="4" ref="F15:F21">E15*C15-D15</f>
        <v>67.67999999999999</v>
      </c>
      <c r="G15" s="23">
        <f aca="true" t="shared" si="5" ref="G15:G21">(B15+F15)/0.94</f>
        <v>3000</v>
      </c>
      <c r="H15" s="20">
        <f aca="true" t="shared" si="6" ref="H15:H21">G15*0.06</f>
        <v>180</v>
      </c>
    </row>
    <row r="16" spans="1:8" ht="18" customHeight="1">
      <c r="A16" s="24" t="s">
        <v>20</v>
      </c>
      <c r="B16" s="10">
        <v>5000</v>
      </c>
      <c r="C16" s="20">
        <v>0.1</v>
      </c>
      <c r="D16" s="21">
        <v>210</v>
      </c>
      <c r="E16" s="22">
        <f aca="true" t="shared" si="7" ref="E16:E21">(B16-D16)/(1.25-C16)</f>
        <v>4165.217391304348</v>
      </c>
      <c r="F16" s="20">
        <f t="shared" si="4"/>
        <v>206.5217391304348</v>
      </c>
      <c r="G16" s="23">
        <f t="shared" si="5"/>
        <v>5538.852913968548</v>
      </c>
      <c r="H16" s="20">
        <f t="shared" si="6"/>
        <v>332.3311748381129</v>
      </c>
    </row>
    <row r="17" spans="1:8" ht="18" customHeight="1">
      <c r="A17" s="24" t="s">
        <v>21</v>
      </c>
      <c r="B17" s="10">
        <v>25098</v>
      </c>
      <c r="C17" s="20">
        <v>0.2</v>
      </c>
      <c r="D17" s="21">
        <v>1410</v>
      </c>
      <c r="E17" s="22">
        <f t="shared" si="7"/>
        <v>22560</v>
      </c>
      <c r="F17" s="20">
        <f t="shared" si="4"/>
        <v>3102</v>
      </c>
      <c r="G17" s="23">
        <f t="shared" si="5"/>
        <v>30000</v>
      </c>
      <c r="H17" s="20">
        <f t="shared" si="6"/>
        <v>1800</v>
      </c>
    </row>
    <row r="18" spans="1:8" ht="18" customHeight="1">
      <c r="A18" s="24" t="s">
        <v>22</v>
      </c>
      <c r="B18" s="10">
        <v>37660</v>
      </c>
      <c r="C18" s="20">
        <v>0.25</v>
      </c>
      <c r="D18" s="21">
        <v>2660</v>
      </c>
      <c r="E18" s="22">
        <f t="shared" si="7"/>
        <v>35000</v>
      </c>
      <c r="F18" s="20">
        <f t="shared" si="4"/>
        <v>6090</v>
      </c>
      <c r="G18" s="23">
        <f t="shared" si="5"/>
        <v>46542.553191489365</v>
      </c>
      <c r="H18" s="20">
        <f t="shared" si="6"/>
        <v>2792.553191489362</v>
      </c>
    </row>
    <row r="19" spans="1:8" ht="18" customHeight="1">
      <c r="A19" s="24" t="s">
        <v>23</v>
      </c>
      <c r="B19" s="10">
        <v>50000</v>
      </c>
      <c r="C19" s="20">
        <v>0.3</v>
      </c>
      <c r="D19" s="21">
        <v>4410</v>
      </c>
      <c r="E19" s="22">
        <f t="shared" si="7"/>
        <v>47989.47368421053</v>
      </c>
      <c r="F19" s="20">
        <f t="shared" si="4"/>
        <v>9986.842105263158</v>
      </c>
      <c r="G19" s="23">
        <f t="shared" si="5"/>
        <v>63815.78947368421</v>
      </c>
      <c r="H19" s="20">
        <f t="shared" si="6"/>
        <v>3828.9473684210525</v>
      </c>
    </row>
    <row r="20" spans="1:8" ht="18" customHeight="1">
      <c r="A20" s="24" t="s">
        <v>24</v>
      </c>
      <c r="B20" s="10">
        <v>59824.21</v>
      </c>
      <c r="C20" s="20">
        <v>0.35</v>
      </c>
      <c r="D20" s="21">
        <v>7160</v>
      </c>
      <c r="E20" s="22">
        <f t="shared" si="7"/>
        <v>58515.788888888885</v>
      </c>
      <c r="F20" s="20">
        <f t="shared" si="4"/>
        <v>13320.526111111107</v>
      </c>
      <c r="G20" s="23">
        <f t="shared" si="5"/>
        <v>77813.54905437352</v>
      </c>
      <c r="H20" s="20">
        <f t="shared" si="6"/>
        <v>4668.812943262411</v>
      </c>
    </row>
    <row r="21" spans="1:8" ht="18" customHeight="1">
      <c r="A21" s="24" t="s">
        <v>25</v>
      </c>
      <c r="B21" s="10">
        <v>81336</v>
      </c>
      <c r="C21" s="20">
        <v>0.45</v>
      </c>
      <c r="D21" s="21">
        <v>15160</v>
      </c>
      <c r="E21" s="22">
        <f t="shared" si="7"/>
        <v>82720</v>
      </c>
      <c r="F21" s="20">
        <f t="shared" si="4"/>
        <v>22064</v>
      </c>
      <c r="G21" s="23">
        <f t="shared" si="5"/>
        <v>110000</v>
      </c>
      <c r="H21" s="20">
        <f t="shared" si="6"/>
        <v>6600</v>
      </c>
    </row>
    <row r="22" spans="1:8" ht="33" customHeight="1">
      <c r="A22" s="28" t="s">
        <v>26</v>
      </c>
      <c r="B22" s="28"/>
      <c r="C22" s="28"/>
      <c r="D22" s="28"/>
      <c r="E22" s="28"/>
      <c r="F22" s="28"/>
      <c r="G22" s="28"/>
      <c r="H22" s="28"/>
    </row>
    <row r="23" spans="1:8" ht="27" customHeight="1">
      <c r="A23" s="25" t="s">
        <v>30</v>
      </c>
      <c r="B23" s="25"/>
      <c r="C23" s="25"/>
      <c r="D23" s="25"/>
      <c r="E23" s="25"/>
      <c r="F23" s="25"/>
      <c r="G23" s="25"/>
      <c r="H23" s="25"/>
    </row>
    <row r="24" ht="30" customHeight="1">
      <c r="A24" t="s">
        <v>27</v>
      </c>
    </row>
    <row r="25" ht="30" customHeight="1">
      <c r="A25" t="s">
        <v>29</v>
      </c>
    </row>
  </sheetData>
  <sheetProtection password="E7E3" sheet="1" objects="1" selectLockedCells="1"/>
  <protectedRanges>
    <protectedRange sqref="A3 B4:B65536" name="区域1"/>
  </protectedRanges>
  <mergeCells count="6">
    <mergeCell ref="A23:H23"/>
    <mergeCell ref="A1:H2"/>
    <mergeCell ref="A13:H13"/>
    <mergeCell ref="A22:H22"/>
    <mergeCell ref="A3:H3"/>
    <mergeCell ref="A12:H12"/>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dc:creator>
  <cp:keywords/>
  <dc:description/>
  <cp:lastModifiedBy>董秋林</cp:lastModifiedBy>
  <cp:lastPrinted>2021-06-30T02:43:56Z</cp:lastPrinted>
  <dcterms:created xsi:type="dcterms:W3CDTF">2008-11-13T02:17:41Z</dcterms:created>
  <dcterms:modified xsi:type="dcterms:W3CDTF">2021-06-30T03:38:17Z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C3CBD43CE12947BDAB8203ABD5BC4256</vt:lpwstr>
  </property>
</Properties>
</file>